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A.P+AE.+FAR 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  <c r="B16" i="1"/>
  <c r="J15" i="1"/>
  <c r="K15" i="1" s="1"/>
  <c r="J14" i="1"/>
  <c r="K14" i="1" s="1"/>
  <c r="K13" i="1"/>
  <c r="J13" i="1"/>
  <c r="J12" i="1"/>
  <c r="K12" i="1" s="1"/>
  <c r="J11" i="1"/>
  <c r="K11" i="1" s="1"/>
  <c r="J10" i="1"/>
  <c r="K10" i="1" s="1"/>
  <c r="K9" i="1"/>
  <c r="J9" i="1"/>
  <c r="J8" i="1"/>
  <c r="K8" i="1" s="1"/>
  <c r="J7" i="1"/>
  <c r="K7" i="1" s="1"/>
  <c r="J6" i="1"/>
  <c r="K6" i="1" s="1"/>
  <c r="K5" i="1"/>
  <c r="J5" i="1"/>
  <c r="J16" i="1" l="1"/>
  <c r="K16" i="1" s="1"/>
  <c r="L9" i="1" s="1"/>
  <c r="L14" i="1" l="1"/>
  <c r="L10" i="1"/>
  <c r="L7" i="1"/>
  <c r="L15" i="1"/>
  <c r="L11" i="1"/>
  <c r="L12" i="1"/>
  <c r="L8" i="1"/>
  <c r="L6" i="1"/>
  <c r="L5" i="1"/>
  <c r="L13" i="1"/>
</calcChain>
</file>

<file path=xl/sharedStrings.xml><?xml version="1.0" encoding="utf-8"?>
<sst xmlns="http://schemas.openxmlformats.org/spreadsheetml/2006/main" count="33" uniqueCount="30">
  <si>
    <t>GASTO PER CAPITA ASISTENCIA SANITARIA + FARMACIA (CAPÍTULO IV) POR AREAS DE SALUD</t>
  </si>
  <si>
    <t>AÑO 2017</t>
  </si>
  <si>
    <t>Área de Salud</t>
  </si>
  <si>
    <t>CAPÍTULO 1</t>
  </si>
  <si>
    <t>CAPÍTULO 2</t>
  </si>
  <si>
    <t>CAPITULO 4</t>
  </si>
  <si>
    <t>Total TSI</t>
  </si>
  <si>
    <t>GAP</t>
  </si>
  <si>
    <t>GAE</t>
  </si>
  <si>
    <t>GAS</t>
  </si>
  <si>
    <t>AREA</t>
  </si>
  <si>
    <t>GASTO TOTAL</t>
  </si>
  <si>
    <t>GASTO PER CAPITA AREA</t>
  </si>
  <si>
    <t>% Dif sobre la media</t>
  </si>
  <si>
    <t>Ávila</t>
  </si>
  <si>
    <t>Burgos</t>
  </si>
  <si>
    <t>León</t>
  </si>
  <si>
    <t>El Bierzo</t>
  </si>
  <si>
    <t>Palencia</t>
  </si>
  <si>
    <t>Salamanca</t>
  </si>
  <si>
    <t>Segovia</t>
  </si>
  <si>
    <t>Soria</t>
  </si>
  <si>
    <t>Valladolid Oeste</t>
  </si>
  <si>
    <t>Valladolid Este</t>
  </si>
  <si>
    <t>Zamora</t>
  </si>
  <si>
    <t>Castilla y León</t>
  </si>
  <si>
    <t>Fuente: Elaboración propia a partir de datos del portal de Salud de Castilla y León.</t>
  </si>
  <si>
    <t>En el Capítulo 1 no se encuentran incluidas las cuotas de Seguridad Social</t>
  </si>
  <si>
    <t>En el Capítulo 4 solamente está recogido el gasto en recetas médicas.</t>
  </si>
  <si>
    <t>En el Area de Burgos no se encuentra recogido el canon anual por amortización del edificio y explotación de servicios no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</si>
</sst>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_-* #,##0.00\ &quot;pta&quot;_-;\-* #,##0.00\ &quot;pta&quot;_-;_-* &quot;-&quot;??\ &quot;pta&quot;_-;_-@_-"/>
  </numFmts>
  <fonts count="15" x14ac:knownFonts="1">
    <font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2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4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9" applyNumberFormat="0" applyFill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3" applyFont="1"/>
    <xf numFmtId="0" fontId="5" fillId="0" borderId="0" xfId="3" applyFont="1"/>
    <xf numFmtId="0" fontId="6" fillId="0" borderId="0" xfId="2" applyFont="1" applyFill="1" applyBorder="1" applyAlignment="1">
      <alignment horizontal="left"/>
    </xf>
    <xf numFmtId="0" fontId="7" fillId="4" borderId="1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Continuous" vertical="center" wrapText="1"/>
    </xf>
    <xf numFmtId="0" fontId="7" fillId="6" borderId="3" xfId="3" applyFont="1" applyFill="1" applyBorder="1" applyAlignment="1">
      <alignment horizontal="centerContinuous" vertical="center" wrapText="1"/>
    </xf>
    <xf numFmtId="0" fontId="7" fillId="7" borderId="0" xfId="3" applyFont="1" applyFill="1" applyBorder="1" applyAlignment="1">
      <alignment horizontal="centerContinuous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6" borderId="3" xfId="4" applyFont="1" applyFill="1" applyBorder="1" applyAlignment="1">
      <alignment horizontal="center" vertical="center" wrapText="1"/>
    </xf>
    <xf numFmtId="0" fontId="7" fillId="7" borderId="6" xfId="4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3" applyFont="1" applyBorder="1" applyAlignment="1">
      <alignment horizontal="center" wrapText="1"/>
    </xf>
    <xf numFmtId="0" fontId="8" fillId="4" borderId="7" xfId="3" applyFont="1" applyFill="1" applyBorder="1" applyAlignment="1">
      <alignment horizontal="left" vertical="center"/>
    </xf>
    <xf numFmtId="3" fontId="4" fillId="0" borderId="3" xfId="3" applyNumberFormat="1" applyFont="1" applyBorder="1" applyAlignment="1">
      <alignment horizontal="right" wrapText="1"/>
    </xf>
    <xf numFmtId="3" fontId="4" fillId="8" borderId="3" xfId="3" applyNumberFormat="1" applyFont="1" applyFill="1" applyBorder="1" applyAlignment="1">
      <alignment horizontal="right" wrapText="1"/>
    </xf>
    <xf numFmtId="3" fontId="4" fillId="9" borderId="3" xfId="3" applyNumberFormat="1" applyFont="1" applyFill="1" applyBorder="1" applyAlignment="1">
      <alignment horizontal="right" wrapText="1"/>
    </xf>
    <xf numFmtId="3" fontId="4" fillId="10" borderId="3" xfId="3" applyNumberFormat="1" applyFont="1" applyFill="1" applyBorder="1" applyAlignment="1">
      <alignment horizontal="right" wrapText="1"/>
    </xf>
    <xf numFmtId="3" fontId="4" fillId="0" borderId="3" xfId="1" applyNumberFormat="1" applyFont="1" applyBorder="1" applyAlignment="1">
      <alignment horizontal="right" vertical="center" wrapText="1"/>
    </xf>
    <xf numFmtId="3" fontId="5" fillId="0" borderId="3" xfId="3" applyNumberFormat="1" applyFont="1" applyBorder="1" applyAlignment="1">
      <alignment horizontal="center"/>
    </xf>
    <xf numFmtId="10" fontId="5" fillId="11" borderId="3" xfId="3" applyNumberFormat="1" applyFont="1" applyFill="1" applyBorder="1" applyAlignment="1">
      <alignment horizontal="center"/>
    </xf>
    <xf numFmtId="3" fontId="5" fillId="12" borderId="3" xfId="3" applyNumberFormat="1" applyFont="1" applyFill="1" applyBorder="1" applyAlignment="1">
      <alignment horizontal="center"/>
    </xf>
    <xf numFmtId="10" fontId="5" fillId="13" borderId="3" xfId="3" applyNumberFormat="1" applyFont="1" applyFill="1" applyBorder="1" applyAlignment="1">
      <alignment horizontal="center"/>
    </xf>
    <xf numFmtId="10" fontId="5" fillId="14" borderId="3" xfId="3" applyNumberFormat="1" applyFont="1" applyFill="1" applyBorder="1" applyAlignment="1">
      <alignment horizontal="center"/>
    </xf>
    <xf numFmtId="10" fontId="5" fillId="15" borderId="3" xfId="3" applyNumberFormat="1" applyFont="1" applyFill="1" applyBorder="1" applyAlignment="1">
      <alignment horizontal="center"/>
    </xf>
    <xf numFmtId="10" fontId="5" fillId="12" borderId="3" xfId="3" applyNumberFormat="1" applyFont="1" applyFill="1" applyBorder="1" applyAlignment="1">
      <alignment horizontal="center"/>
    </xf>
    <xf numFmtId="3" fontId="5" fillId="16" borderId="3" xfId="3" applyNumberFormat="1" applyFont="1" applyFill="1" applyBorder="1" applyAlignment="1">
      <alignment horizontal="center"/>
    </xf>
    <xf numFmtId="3" fontId="5" fillId="0" borderId="3" xfId="3" applyNumberFormat="1" applyFont="1" applyFill="1" applyBorder="1" applyAlignment="1">
      <alignment horizontal="center"/>
    </xf>
    <xf numFmtId="0" fontId="8" fillId="4" borderId="8" xfId="3" applyFont="1" applyFill="1" applyBorder="1" applyAlignment="1">
      <alignment horizontal="left" vertical="center"/>
    </xf>
    <xf numFmtId="0" fontId="4" fillId="17" borderId="3" xfId="3" applyFont="1" applyFill="1" applyBorder="1" applyAlignment="1">
      <alignment horizontal="left" vertical="center"/>
    </xf>
    <xf numFmtId="3" fontId="4" fillId="17" borderId="3" xfId="3" applyNumberFormat="1" applyFont="1" applyFill="1" applyBorder="1" applyAlignment="1">
      <alignment horizontal="right" wrapText="1"/>
    </xf>
    <xf numFmtId="3" fontId="6" fillId="0" borderId="3" xfId="3" applyNumberFormat="1" applyFont="1" applyBorder="1"/>
    <xf numFmtId="3" fontId="6" fillId="0" borderId="3" xfId="3" applyNumberFormat="1" applyFont="1" applyBorder="1" applyAlignment="1">
      <alignment horizontal="center"/>
    </xf>
    <xf numFmtId="0" fontId="9" fillId="0" borderId="0" xfId="3" applyFont="1"/>
    <xf numFmtId="0" fontId="10" fillId="0" borderId="0" xfId="3" applyFont="1"/>
  </cellXfs>
  <cellStyles count="27">
    <cellStyle name="40% - Énfasis1 2" xfId="4"/>
    <cellStyle name="Énfasis1" xfId="2" builtinId="29"/>
    <cellStyle name="Euro" xfId="5"/>
    <cellStyle name="Euro 2" xfId="6"/>
    <cellStyle name="Heading 1" xfId="7"/>
    <cellStyle name="Millares" xfId="1" builtinId="3"/>
    <cellStyle name="Millares 2" xfId="8"/>
    <cellStyle name="Millares 2 2" xfId="9"/>
    <cellStyle name="Millares 3" xfId="10"/>
    <cellStyle name="Millares 4" xfId="11"/>
    <cellStyle name="Moneda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3"/>
    <cellStyle name="Normal 4 2" xfId="19"/>
    <cellStyle name="Normal 5" xfId="20"/>
    <cellStyle name="Normal 5 2" xfId="21"/>
    <cellStyle name="Normal 6" xfId="22"/>
    <cellStyle name="Porcentaje 2" xfId="23"/>
    <cellStyle name="Porcentaje 3" xfId="24"/>
    <cellStyle name="Porcentaje 4" xfId="25"/>
    <cellStyle name="Porcentual 2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</a:t>
            </a:r>
            <a:r>
              <a:rPr lang="es-ES" baseline="0"/>
              <a:t> PER CAPITA 2017 A.P.+A.E.+ FARMACIA</a:t>
            </a:r>
            <a:endParaRPr lang="es-ES"/>
          </a:p>
        </c:rich>
      </c:tx>
      <c:layout/>
      <c:overlay val="0"/>
      <c:spPr>
        <a:solidFill>
          <a:srgbClr val="FFFF00"/>
        </a:solidFill>
      </c:spPr>
    </c:title>
    <c:autoTitleDeleted val="0"/>
    <c:view3D>
      <c:rotX val="15"/>
      <c:rotY val="3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'A.P+AE.+FAR 2017'!$A$5:$A$16</c:f>
              <c:strCache>
                <c:ptCount val="12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El Bierzo</c:v>
                </c:pt>
                <c:pt idx="4">
                  <c:v>Palencia</c:v>
                </c:pt>
                <c:pt idx="5">
                  <c:v>Salamanca</c:v>
                </c:pt>
                <c:pt idx="6">
                  <c:v>Segovia</c:v>
                </c:pt>
                <c:pt idx="7">
                  <c:v>Soria</c:v>
                </c:pt>
                <c:pt idx="8">
                  <c:v>Valladolid Oeste</c:v>
                </c:pt>
                <c:pt idx="9">
                  <c:v>Valladolid Este</c:v>
                </c:pt>
                <c:pt idx="10">
                  <c:v>Zamora</c:v>
                </c:pt>
                <c:pt idx="11">
                  <c:v>Castilla y León</c:v>
                </c:pt>
              </c:strCache>
            </c:strRef>
          </c:cat>
          <c:val>
            <c:numRef>
              <c:f>'A.P+AE.+FAR 2017'!$K$5:$K$16</c:f>
              <c:numCache>
                <c:formatCode>#,##0</c:formatCode>
                <c:ptCount val="12"/>
                <c:pt idx="0">
                  <c:v>1217.9016027037196</c:v>
                </c:pt>
                <c:pt idx="1">
                  <c:v>1147.1668016357394</c:v>
                </c:pt>
                <c:pt idx="2">
                  <c:v>1351.1220993532961</c:v>
                </c:pt>
                <c:pt idx="3">
                  <c:v>1165.0620794525621</c:v>
                </c:pt>
                <c:pt idx="4">
                  <c:v>1177.6143081889927</c:v>
                </c:pt>
                <c:pt idx="5">
                  <c:v>1329.4311890195743</c:v>
                </c:pt>
                <c:pt idx="6">
                  <c:v>1068.6854320281184</c:v>
                </c:pt>
                <c:pt idx="7">
                  <c:v>1304.7296470076867</c:v>
                </c:pt>
                <c:pt idx="8">
                  <c:v>1060.3079258194564</c:v>
                </c:pt>
                <c:pt idx="9">
                  <c:v>1320.5225218933172</c:v>
                </c:pt>
                <c:pt idx="10">
                  <c:v>1273.0449513731542</c:v>
                </c:pt>
                <c:pt idx="11">
                  <c:v>1226.3424068208451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2366720"/>
        <c:axId val="112368256"/>
        <c:axId val="0"/>
      </c:bar3DChart>
      <c:catAx>
        <c:axId val="11236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68256"/>
        <c:crosses val="autoZero"/>
        <c:auto val="1"/>
        <c:lblAlgn val="ctr"/>
        <c:lblOffset val="100"/>
        <c:noMultiLvlLbl val="0"/>
      </c:catAx>
      <c:valAx>
        <c:axId val="112368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36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20</xdr:row>
      <xdr:rowOff>85725</xdr:rowOff>
    </xdr:from>
    <xdr:to>
      <xdr:col>9</xdr:col>
      <xdr:colOff>190500</xdr:colOff>
      <xdr:row>39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24</xdr:row>
      <xdr:rowOff>161925</xdr:rowOff>
    </xdr:from>
    <xdr:to>
      <xdr:col>8</xdr:col>
      <xdr:colOff>885825</xdr:colOff>
      <xdr:row>24</xdr:row>
      <xdr:rowOff>171450</xdr:rowOff>
    </xdr:to>
    <xdr:cxnSp macro="">
      <xdr:nvCxnSpPr>
        <xdr:cNvPr id="3" name="2 Conector recto"/>
        <xdr:cNvCxnSpPr/>
      </xdr:nvCxnSpPr>
      <xdr:spPr>
        <a:xfrm>
          <a:off x="3933825" y="5000625"/>
          <a:ext cx="46482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Temporary%20Internet%20Files\Content.Outlook\2TIEUPL1\Datos%20gasto%20per%20capita%20por%20niveles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MACIA-2016"/>
      <sheetName val="A.P.-2016"/>
      <sheetName val="A.E.-2016"/>
      <sheetName val="A.P.+A.E.-2016 "/>
      <sheetName val="FARMACIA-2017"/>
      <sheetName val="A.P+AE.-2017"/>
      <sheetName val="FARMACIA HOSP-2017"/>
      <sheetName val="CONCIERTOS-2017"/>
      <sheetName val="MAT SANITARIO-2017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Ávila</v>
          </cell>
          <cell r="K5">
            <v>1217.9016027037196</v>
          </cell>
        </row>
        <row r="6">
          <cell r="A6" t="str">
            <v>Burgos</v>
          </cell>
          <cell r="K6">
            <v>1147.1668016357394</v>
          </cell>
        </row>
        <row r="7">
          <cell r="A7" t="str">
            <v>León</v>
          </cell>
          <cell r="K7">
            <v>1351.1220993532961</v>
          </cell>
        </row>
        <row r="8">
          <cell r="A8" t="str">
            <v>El Bierzo</v>
          </cell>
          <cell r="K8">
            <v>1165.0620794525621</v>
          </cell>
        </row>
        <row r="9">
          <cell r="A9" t="str">
            <v>Palencia</v>
          </cell>
          <cell r="K9">
            <v>1177.6143081889927</v>
          </cell>
        </row>
        <row r="10">
          <cell r="A10" t="str">
            <v>Salamanca</v>
          </cell>
          <cell r="K10">
            <v>1329.4311890195743</v>
          </cell>
        </row>
        <row r="11">
          <cell r="A11" t="str">
            <v>Segovia</v>
          </cell>
          <cell r="K11">
            <v>1068.6854320281184</v>
          </cell>
        </row>
        <row r="12">
          <cell r="A12" t="str">
            <v>Soria</v>
          </cell>
          <cell r="K12">
            <v>1304.7296470076867</v>
          </cell>
        </row>
        <row r="13">
          <cell r="A13" t="str">
            <v>Valladolid Oeste</v>
          </cell>
          <cell r="K13">
            <v>1060.3079258194564</v>
          </cell>
        </row>
        <row r="14">
          <cell r="A14" t="str">
            <v>Valladolid Este</v>
          </cell>
          <cell r="K14">
            <v>1320.5225218933172</v>
          </cell>
        </row>
        <row r="15">
          <cell r="A15" t="str">
            <v>Zamora</v>
          </cell>
          <cell r="K15">
            <v>1273.0449513731542</v>
          </cell>
        </row>
        <row r="16">
          <cell r="A16" t="str">
            <v>Castilla y León</v>
          </cell>
          <cell r="K16">
            <v>1226.3424068208451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M24" sqref="M24"/>
    </sheetView>
  </sheetViews>
  <sheetFormatPr baseColWidth="10" defaultRowHeight="15" x14ac:dyDescent="0.2"/>
  <cols>
    <col min="1" max="1" width="14.5546875" customWidth="1"/>
    <col min="3" max="5" width="9.6640625" bestFit="1" customWidth="1"/>
    <col min="12" max="12" width="9.88671875" customWidth="1"/>
  </cols>
  <sheetData>
    <row r="1" spans="1:1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2" ht="15.7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12" ht="15.75" x14ac:dyDescent="0.2">
      <c r="A3" s="4" t="s">
        <v>2</v>
      </c>
      <c r="B3" s="5"/>
      <c r="C3" s="6" t="s">
        <v>3</v>
      </c>
      <c r="D3" s="6"/>
      <c r="E3" s="6"/>
      <c r="F3" s="7" t="s">
        <v>4</v>
      </c>
      <c r="G3" s="7"/>
      <c r="H3" s="7"/>
      <c r="I3" s="8" t="s">
        <v>5</v>
      </c>
    </row>
    <row r="4" spans="1:12" ht="31.5" x14ac:dyDescent="0.25">
      <c r="A4" s="9"/>
      <c r="B4" s="10" t="s">
        <v>6</v>
      </c>
      <c r="C4" s="11" t="s">
        <v>7</v>
      </c>
      <c r="D4" s="11" t="s">
        <v>8</v>
      </c>
      <c r="E4" s="11" t="s">
        <v>9</v>
      </c>
      <c r="F4" s="12" t="s">
        <v>7</v>
      </c>
      <c r="G4" s="12" t="s">
        <v>8</v>
      </c>
      <c r="H4" s="12" t="s">
        <v>9</v>
      </c>
      <c r="I4" s="13" t="s">
        <v>10</v>
      </c>
      <c r="J4" s="14" t="s">
        <v>11</v>
      </c>
      <c r="K4" s="15" t="s">
        <v>12</v>
      </c>
      <c r="L4" s="16" t="s">
        <v>13</v>
      </c>
    </row>
    <row r="5" spans="1:12" ht="15.75" x14ac:dyDescent="0.25">
      <c r="A5" s="17" t="s">
        <v>14</v>
      </c>
      <c r="B5" s="18">
        <v>151421</v>
      </c>
      <c r="C5" s="19"/>
      <c r="D5" s="19"/>
      <c r="E5" s="19">
        <v>89260555.662999973</v>
      </c>
      <c r="F5" s="20"/>
      <c r="G5" s="20"/>
      <c r="H5" s="20">
        <v>48319348.919999979</v>
      </c>
      <c r="I5" s="21">
        <v>46835974</v>
      </c>
      <c r="J5" s="22">
        <f>SUM(C5:I5)</f>
        <v>184415878.58299994</v>
      </c>
      <c r="K5" s="23">
        <f>J5/B5</f>
        <v>1217.9016027037196</v>
      </c>
      <c r="L5" s="24">
        <f>(K5-$K$16)/$K$16</f>
        <v>-6.8829097568331808E-3</v>
      </c>
    </row>
    <row r="6" spans="1:12" ht="15.75" x14ac:dyDescent="0.25">
      <c r="A6" s="17" t="s">
        <v>15</v>
      </c>
      <c r="B6" s="18">
        <v>356047</v>
      </c>
      <c r="C6" s="19">
        <v>54354761.41200009</v>
      </c>
      <c r="D6" s="19">
        <v>147126089.99999997</v>
      </c>
      <c r="E6" s="19"/>
      <c r="F6" s="20">
        <v>5568614.8200000003</v>
      </c>
      <c r="G6" s="20">
        <v>118180333.99000001</v>
      </c>
      <c r="H6" s="20"/>
      <c r="I6" s="21">
        <v>83215498</v>
      </c>
      <c r="J6" s="22">
        <f t="shared" ref="J6:J15" si="0">SUM(C6:I6)</f>
        <v>408445298.22200006</v>
      </c>
      <c r="K6" s="25">
        <f t="shared" ref="K6:K16" si="1">J6/B6</f>
        <v>1147.1668016357394</v>
      </c>
      <c r="L6" s="26">
        <f t="shared" ref="L6:L15" si="2">(K6-$K$16)/$K$16</f>
        <v>-6.4562396884210824E-2</v>
      </c>
    </row>
    <row r="7" spans="1:12" ht="15.75" x14ac:dyDescent="0.25">
      <c r="A7" s="17" t="s">
        <v>16</v>
      </c>
      <c r="B7" s="18">
        <v>309886</v>
      </c>
      <c r="C7" s="19">
        <v>53339482.230000004</v>
      </c>
      <c r="D7" s="19">
        <v>128176985.06299998</v>
      </c>
      <c r="E7" s="19"/>
      <c r="F7" s="20">
        <v>4307573.6599999992</v>
      </c>
      <c r="G7" s="20">
        <v>140726254.583</v>
      </c>
      <c r="H7" s="20"/>
      <c r="I7" s="21">
        <v>92143527.34419547</v>
      </c>
      <c r="J7" s="22">
        <f t="shared" si="0"/>
        <v>418693822.8801955</v>
      </c>
      <c r="K7" s="23">
        <f t="shared" si="1"/>
        <v>1351.1220993532961</v>
      </c>
      <c r="L7" s="27">
        <f t="shared" si="2"/>
        <v>0.1017494721200487</v>
      </c>
    </row>
    <row r="8" spans="1:12" ht="15.75" x14ac:dyDescent="0.25">
      <c r="A8" s="17" t="s">
        <v>17</v>
      </c>
      <c r="B8" s="18">
        <v>133121</v>
      </c>
      <c r="C8" s="19"/>
      <c r="D8" s="19"/>
      <c r="E8" s="19">
        <v>69702180.952999994</v>
      </c>
      <c r="F8" s="20"/>
      <c r="G8" s="20"/>
      <c r="H8" s="20">
        <v>45808980.469999999</v>
      </c>
      <c r="I8" s="21">
        <v>39583067.655804537</v>
      </c>
      <c r="J8" s="22">
        <f t="shared" si="0"/>
        <v>155094229.07880452</v>
      </c>
      <c r="K8" s="23">
        <f t="shared" si="1"/>
        <v>1165.0620794525621</v>
      </c>
      <c r="L8" s="26">
        <f t="shared" si="2"/>
        <v>-4.9969997797878786E-2</v>
      </c>
    </row>
    <row r="9" spans="1:12" ht="15.75" x14ac:dyDescent="0.25">
      <c r="A9" s="17" t="s">
        <v>18</v>
      </c>
      <c r="B9" s="18">
        <v>156112</v>
      </c>
      <c r="C9" s="19"/>
      <c r="D9" s="19"/>
      <c r="E9" s="19">
        <v>91636713.620000005</v>
      </c>
      <c r="F9" s="20"/>
      <c r="G9" s="20"/>
      <c r="H9" s="20">
        <v>52806314.260000013</v>
      </c>
      <c r="I9" s="21">
        <v>39396697</v>
      </c>
      <c r="J9" s="22">
        <f t="shared" si="0"/>
        <v>183839724.88000003</v>
      </c>
      <c r="K9" s="23">
        <f t="shared" si="1"/>
        <v>1177.6143081889927</v>
      </c>
      <c r="L9" s="24">
        <f t="shared" si="2"/>
        <v>-3.9734496956828319E-2</v>
      </c>
    </row>
    <row r="10" spans="1:12" ht="15.75" x14ac:dyDescent="0.25">
      <c r="A10" s="17" t="s">
        <v>19</v>
      </c>
      <c r="B10" s="18">
        <v>326654</v>
      </c>
      <c r="C10" s="19">
        <v>59411573.520000003</v>
      </c>
      <c r="D10" s="19">
        <v>141516109.44</v>
      </c>
      <c r="E10" s="19"/>
      <c r="F10" s="20">
        <v>5903941.7300000004</v>
      </c>
      <c r="G10" s="20">
        <v>141505972.928</v>
      </c>
      <c r="H10" s="20"/>
      <c r="I10" s="21">
        <v>85926418</v>
      </c>
      <c r="J10" s="22">
        <f t="shared" si="0"/>
        <v>434264015.61800003</v>
      </c>
      <c r="K10" s="23">
        <f t="shared" si="1"/>
        <v>1329.4311890195743</v>
      </c>
      <c r="L10" s="28">
        <f t="shared" si="2"/>
        <v>8.40619892334762E-2</v>
      </c>
    </row>
    <row r="11" spans="1:12" ht="15.75" x14ac:dyDescent="0.25">
      <c r="A11" s="17" t="s">
        <v>20</v>
      </c>
      <c r="B11" s="18">
        <v>145953</v>
      </c>
      <c r="C11" s="19"/>
      <c r="D11" s="19"/>
      <c r="E11" s="19">
        <v>80597833.600799978</v>
      </c>
      <c r="F11" s="20"/>
      <c r="G11" s="20"/>
      <c r="H11" s="20">
        <v>45810381.259999976</v>
      </c>
      <c r="I11" s="21">
        <v>29569630</v>
      </c>
      <c r="J11" s="22">
        <f t="shared" si="0"/>
        <v>155977844.86079997</v>
      </c>
      <c r="K11" s="25">
        <f t="shared" si="1"/>
        <v>1068.6854320281184</v>
      </c>
      <c r="L11" s="29">
        <f t="shared" si="2"/>
        <v>-0.12855869120716024</v>
      </c>
    </row>
    <row r="12" spans="1:12" ht="15.75" x14ac:dyDescent="0.25">
      <c r="A12" s="17" t="s">
        <v>21</v>
      </c>
      <c r="B12" s="18">
        <v>87424</v>
      </c>
      <c r="C12" s="19"/>
      <c r="D12" s="19"/>
      <c r="E12" s="19">
        <v>65008873.569999993</v>
      </c>
      <c r="F12" s="20"/>
      <c r="G12" s="20"/>
      <c r="H12" s="20">
        <v>28213697.090000015</v>
      </c>
      <c r="I12" s="21">
        <v>20842114</v>
      </c>
      <c r="J12" s="22">
        <f t="shared" si="0"/>
        <v>114064684.66000001</v>
      </c>
      <c r="K12" s="30">
        <f t="shared" si="1"/>
        <v>1304.7296470076867</v>
      </c>
      <c r="L12" s="28">
        <f t="shared" si="2"/>
        <v>6.3919538092180733E-2</v>
      </c>
    </row>
    <row r="13" spans="1:12" ht="15.75" x14ac:dyDescent="0.25">
      <c r="A13" s="17" t="s">
        <v>22</v>
      </c>
      <c r="B13" s="18">
        <v>261033</v>
      </c>
      <c r="C13" s="19">
        <v>33718548.269999996</v>
      </c>
      <c r="D13" s="19">
        <v>95649991.299999982</v>
      </c>
      <c r="E13" s="19"/>
      <c r="F13" s="20">
        <v>3640086.6500000008</v>
      </c>
      <c r="G13" s="20">
        <v>90884582.719999999</v>
      </c>
      <c r="H13" s="20"/>
      <c r="I13" s="21">
        <v>52882149.860430188</v>
      </c>
      <c r="J13" s="22">
        <f t="shared" si="0"/>
        <v>276775358.80043018</v>
      </c>
      <c r="K13" s="25">
        <f t="shared" si="1"/>
        <v>1060.3079258194564</v>
      </c>
      <c r="L13" s="29">
        <f t="shared" si="2"/>
        <v>-0.13538998576410194</v>
      </c>
    </row>
    <row r="14" spans="1:12" ht="15.75" x14ac:dyDescent="0.25">
      <c r="A14" s="17" t="s">
        <v>23</v>
      </c>
      <c r="B14" s="18">
        <v>262275</v>
      </c>
      <c r="C14" s="19">
        <v>37769681.199999996</v>
      </c>
      <c r="D14" s="19">
        <v>122034066.42</v>
      </c>
      <c r="E14" s="19"/>
      <c r="F14" s="20">
        <v>4568673.8900000006</v>
      </c>
      <c r="G14" s="20">
        <v>128833858.78</v>
      </c>
      <c r="H14" s="20"/>
      <c r="I14" s="21">
        <v>53133764.139569812</v>
      </c>
      <c r="J14" s="22">
        <f t="shared" si="0"/>
        <v>346340044.42956978</v>
      </c>
      <c r="K14" s="31">
        <f t="shared" si="1"/>
        <v>1320.5225218933172</v>
      </c>
      <c r="L14" s="28">
        <f t="shared" si="2"/>
        <v>7.6797568565392299E-2</v>
      </c>
    </row>
    <row r="15" spans="1:12" ht="15.75" x14ac:dyDescent="0.25">
      <c r="A15" s="32" t="s">
        <v>24</v>
      </c>
      <c r="B15" s="18">
        <v>164621</v>
      </c>
      <c r="C15" s="19"/>
      <c r="D15" s="19"/>
      <c r="E15" s="19">
        <v>101855449.21000001</v>
      </c>
      <c r="F15" s="20"/>
      <c r="G15" s="20"/>
      <c r="H15" s="20">
        <v>58276468.730000012</v>
      </c>
      <c r="I15" s="21">
        <v>49438015</v>
      </c>
      <c r="J15" s="22">
        <f t="shared" si="0"/>
        <v>209569932.94000003</v>
      </c>
      <c r="K15" s="23">
        <f t="shared" si="1"/>
        <v>1273.0449513731542</v>
      </c>
      <c r="L15" s="28">
        <f t="shared" si="2"/>
        <v>3.8082793429104492E-2</v>
      </c>
    </row>
    <row r="16" spans="1:12" ht="15.75" x14ac:dyDescent="0.25">
      <c r="A16" s="33" t="s">
        <v>25</v>
      </c>
      <c r="B16" s="34">
        <f>SUM(B5:B15)</f>
        <v>2354547</v>
      </c>
      <c r="C16" s="34">
        <f>SUM(C5:C15)</f>
        <v>238594046.63200009</v>
      </c>
      <c r="D16" s="34">
        <f t="shared" ref="D16:H16" si="3">SUM(D5:D15)</f>
        <v>634503242.22299993</v>
      </c>
      <c r="E16" s="34">
        <f t="shared" si="3"/>
        <v>498061606.61679995</v>
      </c>
      <c r="F16" s="34">
        <f t="shared" si="3"/>
        <v>23988890.750000004</v>
      </c>
      <c r="G16" s="34">
        <f t="shared" si="3"/>
        <v>620131003.00100005</v>
      </c>
      <c r="H16" s="34">
        <f t="shared" si="3"/>
        <v>279235190.72999996</v>
      </c>
      <c r="I16" s="34">
        <f>SUM(I5:I15)</f>
        <v>592966855</v>
      </c>
      <c r="J16" s="35">
        <f>SUM(J5:J15)</f>
        <v>2887480834.9528003</v>
      </c>
      <c r="K16" s="36">
        <f t="shared" si="1"/>
        <v>1226.3424068208451</v>
      </c>
      <c r="L16" s="2"/>
    </row>
    <row r="17" spans="1:9" ht="15.75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</row>
    <row r="18" spans="1:9" ht="12.75" customHeight="1" x14ac:dyDescent="0.25">
      <c r="A18" s="37" t="s">
        <v>27</v>
      </c>
      <c r="B18" s="2"/>
      <c r="C18" s="2"/>
      <c r="D18" s="2"/>
      <c r="E18" s="2"/>
      <c r="F18" s="2"/>
      <c r="G18" s="2"/>
      <c r="H18" s="2"/>
      <c r="I18" s="2"/>
    </row>
    <row r="19" spans="1:9" ht="11.25" customHeight="1" x14ac:dyDescent="0.2">
      <c r="A19" s="37" t="s">
        <v>28</v>
      </c>
    </row>
    <row r="20" spans="1:9" ht="13.5" customHeight="1" x14ac:dyDescent="0.2">
      <c r="A20" s="37" t="s">
        <v>29</v>
      </c>
    </row>
  </sheetData>
  <protectedRanges>
    <protectedRange algorithmName="SHA-512" hashValue="S6cCZhEQDBf9jPTX/wGPgRcJU4O8V4JO66MRPBlRiv1DnzuVxhCit9w4VbCf8DASuqRr+AcIKE1TMAMUukTLbA==" saltValue="7G0EcDSKC5W0yyHy/aJuKw==" spinCount="100000" sqref="B5:I16" name="Rango1" securityDescriptor="O:WDG:WDD:(A;;CC;;;S-1-5-21-2013365486-1763137450-1926495376-10388)(A;;CC;;;S-1-5-21-2013365486-1763137450-1926495376-21908)(A;;CC;;;S-1-5-21-2013365486-1763137450-1926495376-10801)"/>
  </protectedRanges>
  <mergeCells count="1">
    <mergeCell ref="A3:A4"/>
  </mergeCells>
  <conditionalFormatting sqref="J5:J15">
    <cfRule type="containsErrors" dxfId="0" priority="1">
      <formula>ISERROR(J5)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A.P+AE.+FAR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2018-09-17T22:16:50Z</dcterms:created>
  <dcterms:modified xsi:type="dcterms:W3CDTF">2018-09-17T22:18:25Z</dcterms:modified>
</cp:coreProperties>
</file>